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stfeldt\Documents\MetaVanToutert\"/>
    </mc:Choice>
  </mc:AlternateContent>
  <bookViews>
    <workbookView xWindow="120" yWindow="120" windowWidth="15180" windowHeight="8835"/>
  </bookViews>
  <sheets>
    <sheet name="Scoring" sheetId="1" r:id="rId1"/>
    <sheet name="Opleiding" sheetId="3" r:id="rId2"/>
  </sheets>
  <calcPr calcId="152511"/>
</workbook>
</file>

<file path=xl/calcChain.xml><?xml version="1.0" encoding="utf-8"?>
<calcChain xmlns="http://schemas.openxmlformats.org/spreadsheetml/2006/main">
  <c r="C2" i="1" l="1"/>
  <c r="C3" i="1"/>
  <c r="C5" i="1"/>
  <c r="C6" i="1" s="1"/>
  <c r="C8" i="1"/>
  <c r="C9" i="1"/>
  <c r="C4" i="1"/>
  <c r="C7" i="1"/>
  <c r="C10" i="1" l="1"/>
  <c r="C13" i="1" s="1"/>
  <c r="C12" i="1"/>
  <c r="C15" i="1" s="1"/>
  <c r="C11" i="1"/>
  <c r="C14" i="1" s="1"/>
  <c r="D13" i="1" l="1"/>
  <c r="E13" i="1"/>
  <c r="D15" i="1"/>
  <c r="E15" i="1"/>
  <c r="E14" i="1"/>
  <c r="D14" i="1"/>
</calcChain>
</file>

<file path=xl/sharedStrings.xml><?xml version="1.0" encoding="utf-8"?>
<sst xmlns="http://schemas.openxmlformats.org/spreadsheetml/2006/main" count="114" uniqueCount="114">
  <si>
    <t>Dieren</t>
  </si>
  <si>
    <t>Beroepen</t>
  </si>
  <si>
    <t>Sekse (v/m)</t>
  </si>
  <si>
    <t>Leeftijd</t>
  </si>
  <si>
    <t>Opleiding (l/m/h)</t>
  </si>
  <si>
    <t>Variabele</t>
  </si>
  <si>
    <t>Waarde</t>
  </si>
  <si>
    <t>Bewerking</t>
  </si>
  <si>
    <t>LeeftijdSQR</t>
  </si>
  <si>
    <t>LE high</t>
  </si>
  <si>
    <t>Pred-Dieren</t>
  </si>
  <si>
    <t>Pred-Beroepen</t>
  </si>
  <si>
    <t>Percentiel</t>
  </si>
  <si>
    <t>LE-low</t>
  </si>
  <si>
    <t>Naam</t>
  </si>
  <si>
    <t>Datum</t>
  </si>
  <si>
    <t>l=lo/lbo; m=ulo/mavo/mts/mbo; h=hbs/mms/gymnasium/havo/hts/hbo/wo</t>
  </si>
  <si>
    <t>Pred-Somscore</t>
  </si>
  <si>
    <t>m</t>
  </si>
  <si>
    <t>Laag (code Verhage 1-4)</t>
  </si>
  <si>
    <t>Midden (code Verhage 5)</t>
  </si>
  <si>
    <t>Hoog (code Verhage 6-7)</t>
  </si>
  <si>
    <t>Ambachtschool</t>
  </si>
  <si>
    <t>GA1</t>
  </si>
  <si>
    <t>Actuaris opleiding</t>
  </si>
  <si>
    <t>Basisonderwijs of gedeelte</t>
  </si>
  <si>
    <t>GF</t>
  </si>
  <si>
    <t>AMBI</t>
  </si>
  <si>
    <t>Detailhandels(vak)school</t>
  </si>
  <si>
    <t>HAVO-drie jaar</t>
  </si>
  <si>
    <t>Atheneum</t>
  </si>
  <si>
    <t>Huishoudschool</t>
  </si>
  <si>
    <t>HBS-driejarig</t>
  </si>
  <si>
    <t>Diëtiste opleiding</t>
  </si>
  <si>
    <t>Lager land- en tuinbouwonderwijs</t>
  </si>
  <si>
    <t>Horecaschool</t>
  </si>
  <si>
    <t>Doctoraalexamen nieuwe stijl</t>
  </si>
  <si>
    <t>Lager nautisch onderwijs</t>
  </si>
  <si>
    <t>Horlogemakersvakschool</t>
  </si>
  <si>
    <t>Doctoraalfase oude stijl</t>
  </si>
  <si>
    <t>Landbouwhuishoudschool</t>
  </si>
  <si>
    <t>Instrumentmakersopleiding</t>
  </si>
  <si>
    <t>GA-II</t>
  </si>
  <si>
    <t>LEAO</t>
  </si>
  <si>
    <t>Kleuterkweekschool</t>
  </si>
  <si>
    <t>Gymnasium</t>
  </si>
  <si>
    <t>LHNO Lager Huishoud- en Nijverheidsonderwijs</t>
  </si>
  <si>
    <t>LAVO</t>
  </si>
  <si>
    <t>HAVO</t>
  </si>
  <si>
    <t>LTS Lagere Technische School</t>
  </si>
  <si>
    <t>MAVO-3</t>
  </si>
  <si>
    <t>HBO-V</t>
  </si>
  <si>
    <t>Nijverheidschool</t>
  </si>
  <si>
    <t>MAVO-4</t>
  </si>
  <si>
    <t>HBS-vijfjarig</t>
  </si>
  <si>
    <t>Vakschool voor meisjes</t>
  </si>
  <si>
    <t>MBA</t>
  </si>
  <si>
    <t>HEAO</t>
  </si>
  <si>
    <t>MEAO</t>
  </si>
  <si>
    <t>HHNO</t>
  </si>
  <si>
    <t>MHNO</t>
  </si>
  <si>
    <t>Hoger algemeen onderwijs</t>
  </si>
  <si>
    <t>Middelbaar algemeen onderwijs</t>
  </si>
  <si>
    <t>Hoger beroepsonderwijs</t>
  </si>
  <si>
    <t>Middelbaar beroepsonderwijs</t>
  </si>
  <si>
    <t>Hoger kunstonderwijs</t>
  </si>
  <si>
    <t>Middelbaar middenstandsonderwijs</t>
  </si>
  <si>
    <t>Hogere detailhandelsschool</t>
  </si>
  <si>
    <t>Middelbare land- en tuinbouwschool</t>
  </si>
  <si>
    <t>Hogere hotelschool</t>
  </si>
  <si>
    <t>Middenschool</t>
  </si>
  <si>
    <t>Hogere krijgsschool</t>
  </si>
  <si>
    <t>MSPO</t>
  </si>
  <si>
    <t>Hogere zeevaartschool</t>
  </si>
  <si>
    <t>MTS</t>
  </si>
  <si>
    <t>HSPO</t>
  </si>
  <si>
    <t>MULO</t>
  </si>
  <si>
    <t>HTS</t>
  </si>
  <si>
    <t>NIMA-A</t>
  </si>
  <si>
    <t>Ingenieursfase nieuwe stijl</t>
  </si>
  <si>
    <t>Opleiding tot kleuterleidster</t>
  </si>
  <si>
    <t>Ingenieursfase oude stijl</t>
  </si>
  <si>
    <t>Praktijkdiploma boekhouden</t>
  </si>
  <si>
    <t>Kandidaatsexamen oude stijl</t>
  </si>
  <si>
    <t>ULHNO</t>
  </si>
  <si>
    <t>Kweekschool</t>
  </si>
  <si>
    <t>ULO</t>
  </si>
  <si>
    <t>Leraren opleiding</t>
  </si>
  <si>
    <t>UTS</t>
  </si>
  <si>
    <t>LO-akten</t>
  </si>
  <si>
    <t>Verpleegstersopleiding</t>
  </si>
  <si>
    <t>Lyceum</t>
  </si>
  <si>
    <t>VGLO</t>
  </si>
  <si>
    <t>MMS</t>
  </si>
  <si>
    <t>MO-A</t>
  </si>
  <si>
    <t>MO-B</t>
  </si>
  <si>
    <t>MO-C</t>
  </si>
  <si>
    <t>Mondhygiëniste opleiding</t>
  </si>
  <si>
    <t>N-akten</t>
  </si>
  <si>
    <t>Nijenrode</t>
  </si>
  <si>
    <t>NIMA B/C</t>
  </si>
  <si>
    <t>NIVRA</t>
  </si>
  <si>
    <t>OU</t>
  </si>
  <si>
    <t>Pedagogische academie</t>
  </si>
  <si>
    <t>Politie-academie</t>
  </si>
  <si>
    <t>Sociale academie</t>
  </si>
  <si>
    <t>SPD</t>
  </si>
  <si>
    <t>Voortgezet algemeen onderwijs</t>
  </si>
  <si>
    <t>Wetenschappelijk onderwijs</t>
  </si>
  <si>
    <t>v</t>
  </si>
  <si>
    <t>Deviatiescore-Dieren</t>
  </si>
  <si>
    <t>Deviatiescore-Beroepen</t>
  </si>
  <si>
    <t>Deviatie-Somscore</t>
  </si>
  <si>
    <t>Zie Tab Opleiding voor codering van het opleidingsniveau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</si>
</sst>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2" fillId="0" borderId="0" xfId="0" applyFont="1" applyProtection="1"/>
    <xf numFmtId="0" fontId="2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2" fontId="1" fillId="0" borderId="2" xfId="0" applyNumberFormat="1" applyFont="1" applyBorder="1"/>
    <xf numFmtId="1" fontId="1" fillId="0" borderId="1" xfId="0" applyNumberFormat="1" applyFont="1" applyBorder="1"/>
    <xf numFmtId="0" fontId="3" fillId="0" borderId="0" xfId="0" applyFont="1" applyBorder="1" applyAlignment="1">
      <alignment horizontal="left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Fill="1"/>
    <xf numFmtId="14" fontId="0" fillId="2" borderId="0" xfId="0" applyNumberFormat="1" applyFill="1" applyProtection="1">
      <protection locked="0"/>
    </xf>
    <xf numFmtId="0" fontId="1" fillId="0" borderId="2" xfId="0" applyFont="1" applyBorder="1"/>
    <xf numFmtId="0" fontId="0" fillId="0" borderId="2" xfId="0" applyBorder="1"/>
    <xf numFmtId="0" fontId="3" fillId="0" borderId="2" xfId="0" applyFont="1" applyBorder="1"/>
    <xf numFmtId="0" fontId="0" fillId="0" borderId="0" xfId="0" applyAlignment="1">
      <alignment horizontal="left"/>
    </xf>
    <xf numFmtId="0" fontId="3" fillId="2" borderId="0" xfId="0" applyFont="1" applyFill="1" applyAlignment="1" applyProtection="1">
      <alignment horizontal="right"/>
      <protection locked="0"/>
    </xf>
    <xf numFmtId="2" fontId="1" fillId="3" borderId="1" xfId="0" applyNumberFormat="1" applyFont="1" applyFill="1" applyBorder="1"/>
    <xf numFmtId="0" fontId="1" fillId="0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24" sqref="A24"/>
    </sheetView>
  </sheetViews>
  <sheetFormatPr defaultRowHeight="12.75" x14ac:dyDescent="0.2"/>
  <cols>
    <col min="1" max="1" width="16.42578125" customWidth="1"/>
    <col min="3" max="3" width="10.85546875" customWidth="1"/>
    <col min="4" max="4" width="10" customWidth="1"/>
    <col min="5" max="5" width="13.5703125" customWidth="1"/>
    <col min="6" max="6" width="10.140625" customWidth="1"/>
  </cols>
  <sheetData>
    <row r="1" spans="1:7" x14ac:dyDescent="0.2">
      <c r="A1" s="3" t="s">
        <v>5</v>
      </c>
      <c r="B1" s="2" t="s">
        <v>6</v>
      </c>
      <c r="C1" s="2" t="s">
        <v>7</v>
      </c>
    </row>
    <row r="2" spans="1:7" x14ac:dyDescent="0.2">
      <c r="A2" t="s">
        <v>0</v>
      </c>
      <c r="B2" s="13">
        <v>10</v>
      </c>
      <c r="C2">
        <f>B2</f>
        <v>10</v>
      </c>
    </row>
    <row r="3" spans="1:7" x14ac:dyDescent="0.2">
      <c r="A3" t="s">
        <v>1</v>
      </c>
      <c r="B3" s="13">
        <v>12</v>
      </c>
      <c r="C3">
        <f>B3</f>
        <v>12</v>
      </c>
    </row>
    <row r="4" spans="1:7" x14ac:dyDescent="0.2">
      <c r="A4" t="s">
        <v>2</v>
      </c>
      <c r="B4" s="14" t="s">
        <v>109</v>
      </c>
      <c r="C4">
        <f>IF(B4="v",0,1)</f>
        <v>0</v>
      </c>
    </row>
    <row r="5" spans="1:7" x14ac:dyDescent="0.2">
      <c r="A5" t="s">
        <v>3</v>
      </c>
      <c r="B5" s="13">
        <v>82</v>
      </c>
      <c r="C5">
        <f>B5-50</f>
        <v>32</v>
      </c>
    </row>
    <row r="6" spans="1:7" x14ac:dyDescent="0.2">
      <c r="A6" s="5" t="s">
        <v>8</v>
      </c>
      <c r="B6" s="15"/>
      <c r="C6">
        <f>C5*C5</f>
        <v>1024</v>
      </c>
    </row>
    <row r="7" spans="1:7" x14ac:dyDescent="0.2">
      <c r="A7" t="s">
        <v>4</v>
      </c>
      <c r="B7" s="21" t="s">
        <v>18</v>
      </c>
      <c r="C7" s="1" t="str">
        <f>B7</f>
        <v>m</v>
      </c>
      <c r="D7" t="s">
        <v>16</v>
      </c>
    </row>
    <row r="8" spans="1:7" x14ac:dyDescent="0.2">
      <c r="A8" s="6" t="s">
        <v>13</v>
      </c>
      <c r="C8">
        <f>IF(B7="l",1,0)</f>
        <v>0</v>
      </c>
    </row>
    <row r="9" spans="1:7" x14ac:dyDescent="0.2">
      <c r="A9" s="6" t="s">
        <v>9</v>
      </c>
      <c r="C9">
        <f>IF(B7="h",1,0)</f>
        <v>0</v>
      </c>
    </row>
    <row r="10" spans="1:7" x14ac:dyDescent="0.2">
      <c r="A10" t="s">
        <v>10</v>
      </c>
      <c r="C10">
        <f>24.63-0.096*C5-2.653*C8+1.572*C9</f>
        <v>21.558</v>
      </c>
    </row>
    <row r="11" spans="1:7" x14ac:dyDescent="0.2">
      <c r="A11" t="s">
        <v>11</v>
      </c>
      <c r="C11">
        <f>18.459-0.053*C5-0.002*C6+0.754*C4-2.61*C8+1.624*C9</f>
        <v>14.714999999999998</v>
      </c>
      <c r="D11" s="7"/>
    </row>
    <row r="12" spans="1:7" x14ac:dyDescent="0.2">
      <c r="A12" t="s">
        <v>17</v>
      </c>
      <c r="C12">
        <f>43.829-0.142*C5-0.003*C6-5.3*C8+3.346*C9</f>
        <v>36.213000000000001</v>
      </c>
      <c r="D12" s="7" t="s">
        <v>12</v>
      </c>
    </row>
    <row r="13" spans="1:7" x14ac:dyDescent="0.2">
      <c r="A13" s="7" t="s">
        <v>110</v>
      </c>
      <c r="B13" s="4"/>
      <c r="C13" s="10">
        <f>(C2-C10)/5.8</f>
        <v>-1.9927586206896553</v>
      </c>
      <c r="D13" s="11">
        <f>NORMSDIST(C13)*100</f>
        <v>2.3143942434413609</v>
      </c>
      <c r="E13" s="12" t="str">
        <f>IF(C13&lt;=-2,"zeer laag",IF(C13&lt;=-1.5,"laag",IF(C13&lt;=-1,"minder dan normaal",IF(C13&lt;=1,"normaal",IF(C13&lt;=1.5,"beter dan normaal",IF(C13&lt;=2,"hoog","zeer hoog"))))))</f>
        <v>laag</v>
      </c>
      <c r="F13" s="8"/>
    </row>
    <row r="14" spans="1:7" x14ac:dyDescent="0.2">
      <c r="A14" s="7" t="s">
        <v>111</v>
      </c>
      <c r="B14" s="4"/>
      <c r="C14" s="10">
        <f>(C3-C11)/4.823</f>
        <v>-0.56292763839933602</v>
      </c>
      <c r="D14" s="11">
        <f>NORMSDIST(C14)*100</f>
        <v>28.674207955507526</v>
      </c>
      <c r="E14" s="12" t="str">
        <f>IF(C14&lt;=-2,"zeer laag",IF(C14&lt;=-1.5,"laag",IF(C14&lt;=-1,"minder dan normaal",IF(C14&lt;=1,"normaal",IF(C14&lt;=1.5,"beter dan normaal",IF(C14&lt;=2,"hoog","zeer hoog"))))))</f>
        <v>normaal</v>
      </c>
      <c r="F14" s="9"/>
    </row>
    <row r="15" spans="1:7" x14ac:dyDescent="0.2">
      <c r="A15" s="7" t="s">
        <v>112</v>
      </c>
      <c r="B15" s="23"/>
      <c r="C15" s="22">
        <f>((C2+C3)-C12)/9.337</f>
        <v>-1.5222234122309095</v>
      </c>
      <c r="D15" s="11">
        <f>NORMSDIST(C15)*100</f>
        <v>6.3976555362203511</v>
      </c>
      <c r="E15" s="12" t="str">
        <f>IF(C15&lt;=-2,"zeer laag",IF(C15&lt;=-1.5,"laag",IF(C15&lt;=-1,"minder dan normaal",IF(C15&lt;=1,"normaal",IF(C15&lt;=1.5,"beter dan normaal",IF(C15&lt;=2,"hoog","zeer hoog"))))))</f>
        <v>laag</v>
      </c>
      <c r="F15" s="8"/>
      <c r="G15" s="20"/>
    </row>
    <row r="16" spans="1:7" x14ac:dyDescent="0.2">
      <c r="E16" s="9"/>
      <c r="F16" s="9"/>
    </row>
    <row r="18" spans="1:2" x14ac:dyDescent="0.2">
      <c r="A18" t="s">
        <v>14</v>
      </c>
      <c r="B18" s="13"/>
    </row>
    <row r="19" spans="1:2" x14ac:dyDescent="0.2">
      <c r="A19" t="s">
        <v>15</v>
      </c>
      <c r="B19" s="16"/>
    </row>
    <row r="23" spans="1:2" x14ac:dyDescent="0.2">
      <c r="A23" t="s">
        <v>113</v>
      </c>
    </row>
  </sheetData>
  <sheetProtection sheet="1" objects="1" scenarios="1"/>
  <phoneticPr fontId="0" type="noConversion"/>
  <pageMargins left="0.75" right="0.75" top="1" bottom="1" header="0.5" footer="0.5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28" sqref="A28"/>
    </sheetView>
  </sheetViews>
  <sheetFormatPr defaultRowHeight="12.75" x14ac:dyDescent="0.2"/>
  <cols>
    <col min="1" max="1" width="40.28515625" customWidth="1"/>
    <col min="2" max="2" width="30.42578125" customWidth="1"/>
    <col min="3" max="3" width="27.42578125" customWidth="1"/>
  </cols>
  <sheetData>
    <row r="1" spans="1:3" x14ac:dyDescent="0.2">
      <c r="A1" s="17" t="s">
        <v>19</v>
      </c>
      <c r="B1" s="17" t="s">
        <v>20</v>
      </c>
      <c r="C1" s="7" t="s">
        <v>21</v>
      </c>
    </row>
    <row r="2" spans="1:3" x14ac:dyDescent="0.2">
      <c r="A2" s="18" t="s">
        <v>22</v>
      </c>
      <c r="B2" s="18" t="s">
        <v>23</v>
      </c>
      <c r="C2" s="4" t="s">
        <v>24</v>
      </c>
    </row>
    <row r="3" spans="1:3" x14ac:dyDescent="0.2">
      <c r="A3" s="18" t="s">
        <v>25</v>
      </c>
      <c r="B3" s="18" t="s">
        <v>26</v>
      </c>
      <c r="C3" s="4" t="s">
        <v>27</v>
      </c>
    </row>
    <row r="4" spans="1:3" x14ac:dyDescent="0.2">
      <c r="A4" s="19" t="s">
        <v>28</v>
      </c>
      <c r="B4" s="18" t="s">
        <v>29</v>
      </c>
      <c r="C4" s="4" t="s">
        <v>30</v>
      </c>
    </row>
    <row r="5" spans="1:3" x14ac:dyDescent="0.2">
      <c r="A5" s="19" t="s">
        <v>31</v>
      </c>
      <c r="B5" s="18" t="s">
        <v>32</v>
      </c>
      <c r="C5" s="4" t="s">
        <v>33</v>
      </c>
    </row>
    <row r="6" spans="1:3" x14ac:dyDescent="0.2">
      <c r="A6" s="19" t="s">
        <v>34</v>
      </c>
      <c r="B6" s="18" t="s">
        <v>35</v>
      </c>
      <c r="C6" s="4" t="s">
        <v>36</v>
      </c>
    </row>
    <row r="7" spans="1:3" x14ac:dyDescent="0.2">
      <c r="A7" s="19" t="s">
        <v>37</v>
      </c>
      <c r="B7" s="18" t="s">
        <v>38</v>
      </c>
      <c r="C7" s="4" t="s">
        <v>39</v>
      </c>
    </row>
    <row r="8" spans="1:3" x14ac:dyDescent="0.2">
      <c r="A8" s="19" t="s">
        <v>40</v>
      </c>
      <c r="B8" s="18" t="s">
        <v>41</v>
      </c>
      <c r="C8" s="4" t="s">
        <v>42</v>
      </c>
    </row>
    <row r="9" spans="1:3" x14ac:dyDescent="0.2">
      <c r="A9" s="19" t="s">
        <v>43</v>
      </c>
      <c r="B9" s="18" t="s">
        <v>44</v>
      </c>
      <c r="C9" s="4" t="s">
        <v>45</v>
      </c>
    </row>
    <row r="10" spans="1:3" x14ac:dyDescent="0.2">
      <c r="A10" s="19" t="s">
        <v>46</v>
      </c>
      <c r="B10" s="18" t="s">
        <v>47</v>
      </c>
      <c r="C10" s="4" t="s">
        <v>48</v>
      </c>
    </row>
    <row r="11" spans="1:3" x14ac:dyDescent="0.2">
      <c r="A11" s="18" t="s">
        <v>49</v>
      </c>
      <c r="B11" s="18" t="s">
        <v>50</v>
      </c>
      <c r="C11" s="4" t="s">
        <v>51</v>
      </c>
    </row>
    <row r="12" spans="1:3" x14ac:dyDescent="0.2">
      <c r="A12" s="19" t="s">
        <v>52</v>
      </c>
      <c r="B12" s="18" t="s">
        <v>53</v>
      </c>
      <c r="C12" s="4" t="s">
        <v>54</v>
      </c>
    </row>
    <row r="13" spans="1:3" x14ac:dyDescent="0.2">
      <c r="A13" s="19" t="s">
        <v>55</v>
      </c>
      <c r="B13" s="18" t="s">
        <v>56</v>
      </c>
      <c r="C13" s="4" t="s">
        <v>57</v>
      </c>
    </row>
    <row r="14" spans="1:3" x14ac:dyDescent="0.2">
      <c r="B14" s="18" t="s">
        <v>58</v>
      </c>
      <c r="C14" s="4" t="s">
        <v>59</v>
      </c>
    </row>
    <row r="15" spans="1:3" x14ac:dyDescent="0.2">
      <c r="B15" s="18" t="s">
        <v>60</v>
      </c>
      <c r="C15" s="4" t="s">
        <v>61</v>
      </c>
    </row>
    <row r="16" spans="1:3" x14ac:dyDescent="0.2">
      <c r="B16" s="18" t="s">
        <v>62</v>
      </c>
      <c r="C16" s="4" t="s">
        <v>63</v>
      </c>
    </row>
    <row r="17" spans="2:3" x14ac:dyDescent="0.2">
      <c r="B17" s="18" t="s">
        <v>64</v>
      </c>
      <c r="C17" s="4" t="s">
        <v>65</v>
      </c>
    </row>
    <row r="18" spans="2:3" x14ac:dyDescent="0.2">
      <c r="B18" s="18" t="s">
        <v>66</v>
      </c>
      <c r="C18" s="4" t="s">
        <v>67</v>
      </c>
    </row>
    <row r="19" spans="2:3" x14ac:dyDescent="0.2">
      <c r="B19" s="18" t="s">
        <v>68</v>
      </c>
      <c r="C19" s="4" t="s">
        <v>69</v>
      </c>
    </row>
    <row r="20" spans="2:3" x14ac:dyDescent="0.2">
      <c r="B20" s="18" t="s">
        <v>70</v>
      </c>
      <c r="C20" s="4" t="s">
        <v>71</v>
      </c>
    </row>
    <row r="21" spans="2:3" x14ac:dyDescent="0.2">
      <c r="B21" s="18" t="s">
        <v>72</v>
      </c>
      <c r="C21" s="4" t="s">
        <v>73</v>
      </c>
    </row>
    <row r="22" spans="2:3" x14ac:dyDescent="0.2">
      <c r="B22" s="18" t="s">
        <v>74</v>
      </c>
      <c r="C22" s="4" t="s">
        <v>75</v>
      </c>
    </row>
    <row r="23" spans="2:3" x14ac:dyDescent="0.2">
      <c r="B23" s="18" t="s">
        <v>76</v>
      </c>
      <c r="C23" s="4" t="s">
        <v>77</v>
      </c>
    </row>
    <row r="24" spans="2:3" x14ac:dyDescent="0.2">
      <c r="B24" s="18" t="s">
        <v>78</v>
      </c>
      <c r="C24" s="4" t="s">
        <v>79</v>
      </c>
    </row>
    <row r="25" spans="2:3" x14ac:dyDescent="0.2">
      <c r="B25" s="18" t="s">
        <v>80</v>
      </c>
      <c r="C25" s="4" t="s">
        <v>81</v>
      </c>
    </row>
    <row r="26" spans="2:3" x14ac:dyDescent="0.2">
      <c r="B26" s="18" t="s">
        <v>82</v>
      </c>
      <c r="C26" s="4" t="s">
        <v>83</v>
      </c>
    </row>
    <row r="27" spans="2:3" x14ac:dyDescent="0.2">
      <c r="B27" s="18" t="s">
        <v>84</v>
      </c>
      <c r="C27" s="4" t="s">
        <v>85</v>
      </c>
    </row>
    <row r="28" spans="2:3" x14ac:dyDescent="0.2">
      <c r="B28" s="18" t="s">
        <v>86</v>
      </c>
      <c r="C28" s="4" t="s">
        <v>87</v>
      </c>
    </row>
    <row r="29" spans="2:3" x14ac:dyDescent="0.2">
      <c r="B29" s="18" t="s">
        <v>88</v>
      </c>
      <c r="C29" s="4" t="s">
        <v>89</v>
      </c>
    </row>
    <row r="30" spans="2:3" x14ac:dyDescent="0.2">
      <c r="B30" s="18" t="s">
        <v>90</v>
      </c>
      <c r="C30" s="4" t="s">
        <v>91</v>
      </c>
    </row>
    <row r="31" spans="2:3" x14ac:dyDescent="0.2">
      <c r="B31" s="18" t="s">
        <v>92</v>
      </c>
      <c r="C31" s="4" t="s">
        <v>93</v>
      </c>
    </row>
    <row r="32" spans="2:3" x14ac:dyDescent="0.2">
      <c r="C32" s="4" t="s">
        <v>94</v>
      </c>
    </row>
    <row r="33" spans="3:3" x14ac:dyDescent="0.2">
      <c r="C33" s="4" t="s">
        <v>95</v>
      </c>
    </row>
    <row r="34" spans="3:3" x14ac:dyDescent="0.2">
      <c r="C34" s="4" t="s">
        <v>96</v>
      </c>
    </row>
    <row r="35" spans="3:3" x14ac:dyDescent="0.2">
      <c r="C35" s="4" t="s">
        <v>97</v>
      </c>
    </row>
    <row r="36" spans="3:3" x14ac:dyDescent="0.2">
      <c r="C36" s="4" t="s">
        <v>98</v>
      </c>
    </row>
    <row r="37" spans="3:3" x14ac:dyDescent="0.2">
      <c r="C37" s="4" t="s">
        <v>99</v>
      </c>
    </row>
    <row r="38" spans="3:3" x14ac:dyDescent="0.2">
      <c r="C38" s="4" t="s">
        <v>100</v>
      </c>
    </row>
    <row r="39" spans="3:3" x14ac:dyDescent="0.2">
      <c r="C39" s="4" t="s">
        <v>101</v>
      </c>
    </row>
    <row r="40" spans="3:3" x14ac:dyDescent="0.2">
      <c r="C40" s="4" t="s">
        <v>102</v>
      </c>
    </row>
    <row r="41" spans="3:3" x14ac:dyDescent="0.2">
      <c r="C41" s="4" t="s">
        <v>103</v>
      </c>
    </row>
    <row r="42" spans="3:3" x14ac:dyDescent="0.2">
      <c r="C42" s="4" t="s">
        <v>104</v>
      </c>
    </row>
    <row r="43" spans="3:3" x14ac:dyDescent="0.2">
      <c r="C43" s="4" t="s">
        <v>105</v>
      </c>
    </row>
    <row r="44" spans="3:3" x14ac:dyDescent="0.2">
      <c r="C44" s="4" t="s">
        <v>106</v>
      </c>
    </row>
    <row r="45" spans="3:3" x14ac:dyDescent="0.2">
      <c r="C45" s="4" t="s">
        <v>107</v>
      </c>
    </row>
    <row r="46" spans="3:3" x14ac:dyDescent="0.2">
      <c r="C46" s="4" t="s">
        <v>108</v>
      </c>
    </row>
  </sheetData>
  <sheetProtection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Scoring</vt:lpstr>
      <vt:lpstr>Opleiding</vt:lpstr>
    </vt:vector>
  </TitlesOfParts>
  <Company>Vivium Zorggroep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Diesfeldt</dc:creator>
  <cp:lastModifiedBy>Referent</cp:lastModifiedBy>
  <cp:lastPrinted>2012-03-13T14:56:16Z</cp:lastPrinted>
  <dcterms:created xsi:type="dcterms:W3CDTF">2006-03-18T12:55:16Z</dcterms:created>
  <dcterms:modified xsi:type="dcterms:W3CDTF">2016-03-31T07:47:18Z</dcterms:modified>
</cp:coreProperties>
</file>